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ku beni" sheetId="1" state="visible" r:id="rId1"/>
    <sheet name="Hesap" sheetId="2" state="visible" r:id="rId2"/>
    <sheet name="Ayarlar" sheetId="3" state="visible" r:id="rId3"/>
    <sheet name="Kodlar" sheetId="4" state="visible" r:id="rId4"/>
  </sheets>
  <definedNames>
    <definedName name="_xlnm._FilterDatabase" localSheetId="3" hidden="1">'Kodlar'!$A$1:$E$29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A0B0E"/>
      <sz val="15"/>
    </font>
    <font>
      <name val="Arial"/>
      <color rgb="00595959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1155CC"/>
      <sz val="10"/>
      <u val="single"/>
    </font>
    <font>
      <name val="Arial"/>
      <b val="1"/>
      <color rgb="00FFFFFF"/>
      <sz val="10"/>
    </font>
    <font>
      <name val="Arial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0A0B0E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3" borderId="1" pivotButton="0" quotePrefix="0" xfId="0"/>
    <xf numFmtId="4" fontId="7" fillId="3" borderId="1" pivotButton="0" quotePrefix="0" xfId="0"/>
    <xf numFmtId="49" fontId="7" fillId="3" borderId="1" pivotButton="0" quotePrefix="0" xfId="0"/>
    <xf numFmtId="9" fontId="7" fillId="3" borderId="1" pivotButton="0" quotePrefix="0" xfId="0"/>
    <xf numFmtId="9" fontId="4" fillId="0" borderId="1" pivotButton="0" quotePrefix="0" xfId="0"/>
    <xf numFmtId="4" fontId="4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4" fontId="3" fillId="4" borderId="0" pivotButton="0" quotePrefix="0" xfId="0"/>
    <xf numFmtId="0" fontId="6" fillId="2" borderId="0" pivotButton="0" quotePrefix="0" xfId="0"/>
    <xf numFmtId="0" fontId="4" fillId="0" borderId="0" pivotButton="0" quotePrefix="0" xfId="0"/>
    <xf numFmtId="3" fontId="7" fillId="3" borderId="0" pivotButton="0" quotePrefix="0" xfId="0"/>
    <xf numFmtId="0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fatura.com/blog/sablonl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KDV tevkifatı hesap tablosu</t>
        </is>
      </c>
    </row>
    <row r="2">
      <c r="A2" s="2" t="inlineStr">
        <is>
          <t>kafatura.com · UBL-TR Kod Listeleri 1.43 · bilgi tabanı son kontrol: 29.10.2026</t>
        </is>
      </c>
    </row>
    <row r="4">
      <c r="A4" s="3" t="inlineStr">
        <is>
          <t>Ne işe yarar:</t>
        </is>
      </c>
    </row>
    <row r="5">
      <c r="A5" s="4" t="inlineStr">
        <is>
          <t>Tevkifatlı faturalarınızın hesaplanan KDV'sini, tevkif edilen (alıcının beyan edeceği) KDV'yi, satıcıya ödenecek KDV'yi ve alıcının satıcıya ödeyeceği toplamı satır satır hesaplar.</t>
        </is>
      </c>
    </row>
    <row r="6">
      <c r="A6" s="4" t="inlineStr"/>
    </row>
    <row r="7">
      <c r="A7" s="3" t="inlineStr">
        <is>
          <t>Nasıl kullanılır:</t>
        </is>
      </c>
    </row>
    <row r="8">
      <c r="A8" s="4" t="inlineStr">
        <is>
          <t>“Hesap” sayfasında sarı hücreleri doldurun: açıklama, KDV hariç tutar, KDV oranı ve tevkifat kodu (listeden). Oran kodla birlikte “Kodlar” sayfasından gelir; 650 (Diğerleri) gibi çok oranlı kodlarda oranı “Oran (elle)” sütununa yazın (ör. 0,5 = 5/10).</t>
        </is>
      </c>
    </row>
    <row r="9">
      <c r="A9" s="4" t="inlineStr">
        <is>
          <t>Kısmi tevkifat sınırı “Ayarlar” sayfasındadır (12.000 TL, 2026). Sınır işlem bazındadır: aynı işleme ait bedel faturalara bölünerek sınırın altında tutulamaz.</t>
        </is>
      </c>
    </row>
    <row r="10">
      <c r="A10" s="4" t="inlineStr">
        <is>
          <t>Tevkifatı kimin yapacağı işleme ve alıcıya göre değişir (Kodlar sayfası, KDV GUT I/C-2.1.3); KDV mükellefi olmayan tüketiciye yapılan işlemlerde kısmi tevkifat uygulanmaz.</t>
        </is>
      </c>
    </row>
    <row r="11">
      <c r="A11" s="4" t="inlineStr">
        <is>
          <t>Örnek satırları silip kendi işlemlerinizi yazabilirsiniz.</t>
        </is>
      </c>
    </row>
    <row r="13">
      <c r="A13" s="2" t="inlineStr">
        <is>
          <t>Renkler: sarı zeminli mavi yazılı hücreleri siz doldurursunuz; siyah hücreler formüldür.</t>
        </is>
      </c>
    </row>
    <row r="14">
      <c r="A14" s="2" t="inlineStr">
        <is>
          <t>Bilgiler genel bilgilendirme amaçlıdır; mevzuat değişebilir. Kendi durumunuz için mali müşavirinize danışın.</t>
        </is>
      </c>
    </row>
    <row r="16">
      <c r="A16" s="5" t="inlineStr">
        <is>
          <t>Güncel sürüm ve diğer ücretsiz şablonlar: kafatura.com/blog/sablonlar</t>
        </is>
      </c>
    </row>
  </sheetData>
  <hyperlinks>
    <hyperlink xmlns:r="http://schemas.openxmlformats.org/officeDocument/2006/relationships" ref="A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1" customWidth="1" min="4" max="4"/>
    <col width="12" customWidth="1" min="5" max="5"/>
    <col width="11" customWidth="1" min="6" max="6"/>
    <col width="15" customWidth="1" min="7" max="7"/>
    <col width="15" customWidth="1" min="8" max="8"/>
    <col width="24" customWidth="1" min="9" max="9"/>
    <col width="18" customWidth="1" min="10" max="10"/>
    <col width="16" customWidth="1" min="11" max="11"/>
    <col width="18" customWidth="1" min="12" max="12"/>
  </cols>
  <sheetData>
    <row r="1">
      <c r="A1" s="6" t="inlineStr">
        <is>
          <t>Açıklama</t>
        </is>
      </c>
      <c r="B1" s="6" t="inlineStr">
        <is>
          <t>KDV hariç tutar (TL)</t>
        </is>
      </c>
      <c r="C1" s="6" t="inlineStr">
        <is>
          <t>KDV oranı (%)</t>
        </is>
      </c>
      <c r="D1" s="6" t="inlineStr">
        <is>
          <t>Tevkifat kodu</t>
        </is>
      </c>
      <c r="E1" s="6" t="inlineStr">
        <is>
          <t>Oran (elle, isteğe bağlı)</t>
        </is>
      </c>
      <c r="F1" s="6" t="inlineStr">
        <is>
          <t>Kullanılan oran</t>
        </is>
      </c>
      <c r="G1" s="6" t="inlineStr">
        <is>
          <t>Hesaplanan KDV</t>
        </is>
      </c>
      <c r="H1" s="6" t="inlineStr">
        <is>
          <t>KDV dahil tutar</t>
        </is>
      </c>
      <c r="I1" s="6" t="inlineStr">
        <is>
          <t>Durum</t>
        </is>
      </c>
      <c r="J1" s="6" t="inlineStr">
        <is>
          <t>Tevkif edilen KDV (alıcı beyan eder)</t>
        </is>
      </c>
      <c r="K1" s="6" t="inlineStr">
        <is>
          <t>Satıcıya ödenecek KDV</t>
        </is>
      </c>
      <c r="L1" s="6" t="inlineStr">
        <is>
          <t>Alıcının satıcıya ödeyeceği</t>
        </is>
      </c>
    </row>
    <row r="2">
      <c r="A2" s="7" t="inlineStr">
        <is>
          <t>Yük taşımacılığı hizmeti (örnek)</t>
        </is>
      </c>
      <c r="B2" s="8" t="n">
        <v>20000</v>
      </c>
      <c r="C2" s="7" t="n">
        <v>20</v>
      </c>
      <c r="D2" s="9" t="inlineStr">
        <is>
          <t>624</t>
        </is>
      </c>
      <c r="E2" s="10" t="n"/>
      <c r="F2" s="11">
        <f>IF(D2="","",IF(E2&lt;&gt;"",E2,IFERROR(IF(INDEX(Kodlar!$D$2:$D$29,MATCH(D2&amp;"",Kodlar!$A$2:$A$29,0))="","",INDEX(Kodlar!$D$2:$D$29,MATCH(D2&amp;"",Kodlar!$A$2:$A$29,0))),"")))</f>
        <v/>
      </c>
      <c r="G2" s="12">
        <f>IF(B2="","",ROUND(B2*C2/100,2))</f>
        <v/>
      </c>
      <c r="H2" s="12">
        <f>IF(B2="","",B2+G2)</f>
        <v/>
      </c>
      <c r="I2" s="13">
        <f>IF(OR(B2="",D2=""),"",IF(F2="","Oranı yazın",IF(OR(F2&gt;=1,H2&gt;Ayarlar!$B$2),"Tevkifat uygulanır","Sınır altı: uygulanmaz")))</f>
        <v/>
      </c>
      <c r="J2" s="12">
        <f>IF(B2="","",IF(I2="Tevkifat uygulanır",ROUND(G2*F2,2),0))</f>
        <v/>
      </c>
      <c r="K2" s="12">
        <f>IF(B2="","",G2-J2)</f>
        <v/>
      </c>
      <c r="L2" s="12">
        <f>IF(B2="","",B2+K2)</f>
        <v/>
      </c>
    </row>
    <row r="3">
      <c r="A3" s="7" t="inlineStr">
        <is>
          <t>Temizlik hizmeti (örnek)</t>
        </is>
      </c>
      <c r="B3" s="8" t="n">
        <v>8000</v>
      </c>
      <c r="C3" s="7" t="n">
        <v>20</v>
      </c>
      <c r="D3" s="9" t="inlineStr">
        <is>
          <t>612</t>
        </is>
      </c>
      <c r="E3" s="10" t="n"/>
      <c r="F3" s="11">
        <f>IF(D3="","",IF(E3&lt;&gt;"",E3,IFERROR(IF(INDEX(Kodlar!$D$2:$D$29,MATCH(D3&amp;"",Kodlar!$A$2:$A$29,0))="","",INDEX(Kodlar!$D$2:$D$29,MATCH(D3&amp;"",Kodlar!$A$2:$A$29,0))),"")))</f>
        <v/>
      </c>
      <c r="G3" s="12">
        <f>IF(B3="","",ROUND(B3*C3/100,2))</f>
        <v/>
      </c>
      <c r="H3" s="12">
        <f>IF(B3="","",B3+G3)</f>
        <v/>
      </c>
      <c r="I3" s="13">
        <f>IF(OR(B3="",D3=""),"",IF(F3="","Oranı yazın",IF(OR(F3&gt;=1,H3&gt;Ayarlar!$B$2),"Tevkifat uygulanır","Sınır altı: uygulanmaz")))</f>
        <v/>
      </c>
      <c r="J3" s="12">
        <f>IF(B3="","",IF(I3="Tevkifat uygulanır",ROUND(G3*F3,2),0))</f>
        <v/>
      </c>
      <c r="K3" s="12">
        <f>IF(B3="","",G3-J3)</f>
        <v/>
      </c>
      <c r="L3" s="12">
        <f>IF(B3="","",B3+K3)</f>
        <v/>
      </c>
    </row>
    <row r="4">
      <c r="A4" s="7" t="inlineStr">
        <is>
          <t>Ticari reklam hizmeti (örnek)</t>
        </is>
      </c>
      <c r="B4" s="8" t="n">
        <v>15000</v>
      </c>
      <c r="C4" s="7" t="n">
        <v>20</v>
      </c>
      <c r="D4" s="9" t="inlineStr">
        <is>
          <t>625</t>
        </is>
      </c>
      <c r="E4" s="10" t="n"/>
      <c r="F4" s="11">
        <f>IF(D4="","",IF(E4&lt;&gt;"",E4,IFERROR(IF(INDEX(Kodlar!$D$2:$D$29,MATCH(D4&amp;"",Kodlar!$A$2:$A$29,0))="","",INDEX(Kodlar!$D$2:$D$29,MATCH(D4&amp;"",Kodlar!$A$2:$A$29,0))),"")))</f>
        <v/>
      </c>
      <c r="G4" s="12">
        <f>IF(B4="","",ROUND(B4*C4/100,2))</f>
        <v/>
      </c>
      <c r="H4" s="12">
        <f>IF(B4="","",B4+G4)</f>
        <v/>
      </c>
      <c r="I4" s="13">
        <f>IF(OR(B4="",D4=""),"",IF(F4="","Oranı yazın",IF(OR(F4&gt;=1,H4&gt;Ayarlar!$B$2),"Tevkifat uygulanır","Sınır altı: uygulanmaz")))</f>
        <v/>
      </c>
      <c r="J4" s="12">
        <f>IF(B4="","",IF(I4="Tevkifat uygulanır",ROUND(G4*F4,2),0))</f>
        <v/>
      </c>
      <c r="K4" s="12">
        <f>IF(B4="","",G4-J4)</f>
        <v/>
      </c>
      <c r="L4" s="12">
        <f>IF(B4="","",B4+K4)</f>
        <v/>
      </c>
    </row>
    <row r="5">
      <c r="A5" s="7" t="n"/>
      <c r="B5" s="8" t="n"/>
      <c r="C5" s="7" t="n"/>
      <c r="D5" s="9" t="n"/>
      <c r="E5" s="10" t="n"/>
      <c r="F5" s="11">
        <f>IF(D5="","",IF(E5&lt;&gt;"",E5,IFERROR(IF(INDEX(Kodlar!$D$2:$D$29,MATCH(D5&amp;"",Kodlar!$A$2:$A$29,0))="","",INDEX(Kodlar!$D$2:$D$29,MATCH(D5&amp;"",Kodlar!$A$2:$A$29,0))),"")))</f>
        <v/>
      </c>
      <c r="G5" s="12">
        <f>IF(B5="","",ROUND(B5*C5/100,2))</f>
        <v/>
      </c>
      <c r="H5" s="12">
        <f>IF(B5="","",B5+G5)</f>
        <v/>
      </c>
      <c r="I5" s="13">
        <f>IF(OR(B5="",D5=""),"",IF(F5="","Oranı yazın",IF(OR(F5&gt;=1,H5&gt;Ayarlar!$B$2),"Tevkifat uygulanır","Sınır altı: uygulanmaz")))</f>
        <v/>
      </c>
      <c r="J5" s="12">
        <f>IF(B5="","",IF(I5="Tevkifat uygulanır",ROUND(G5*F5,2),0))</f>
        <v/>
      </c>
      <c r="K5" s="12">
        <f>IF(B5="","",G5-J5)</f>
        <v/>
      </c>
      <c r="L5" s="12">
        <f>IF(B5="","",B5+K5)</f>
        <v/>
      </c>
    </row>
    <row r="6">
      <c r="A6" s="7" t="n"/>
      <c r="B6" s="8" t="n"/>
      <c r="C6" s="7" t="n"/>
      <c r="D6" s="9" t="n"/>
      <c r="E6" s="10" t="n"/>
      <c r="F6" s="11">
        <f>IF(D6="","",IF(E6&lt;&gt;"",E6,IFERROR(IF(INDEX(Kodlar!$D$2:$D$29,MATCH(D6&amp;"",Kodlar!$A$2:$A$29,0))="","",INDEX(Kodlar!$D$2:$D$29,MATCH(D6&amp;"",Kodlar!$A$2:$A$29,0))),"")))</f>
        <v/>
      </c>
      <c r="G6" s="12">
        <f>IF(B6="","",ROUND(B6*C6/100,2))</f>
        <v/>
      </c>
      <c r="H6" s="12">
        <f>IF(B6="","",B6+G6)</f>
        <v/>
      </c>
      <c r="I6" s="13">
        <f>IF(OR(B6="",D6=""),"",IF(F6="","Oranı yazın",IF(OR(F6&gt;=1,H6&gt;Ayarlar!$B$2),"Tevkifat uygulanır","Sınır altı: uygulanmaz")))</f>
        <v/>
      </c>
      <c r="J6" s="12">
        <f>IF(B6="","",IF(I6="Tevkifat uygulanır",ROUND(G6*F6,2),0))</f>
        <v/>
      </c>
      <c r="K6" s="12">
        <f>IF(B6="","",G6-J6)</f>
        <v/>
      </c>
      <c r="L6" s="12">
        <f>IF(B6="","",B6+K6)</f>
        <v/>
      </c>
    </row>
    <row r="7">
      <c r="A7" s="7" t="n"/>
      <c r="B7" s="8" t="n"/>
      <c r="C7" s="7" t="n"/>
      <c r="D7" s="9" t="n"/>
      <c r="E7" s="10" t="n"/>
      <c r="F7" s="11">
        <f>IF(D7="","",IF(E7&lt;&gt;"",E7,IFERROR(IF(INDEX(Kodlar!$D$2:$D$29,MATCH(D7&amp;"",Kodlar!$A$2:$A$29,0))="","",INDEX(Kodlar!$D$2:$D$29,MATCH(D7&amp;"",Kodlar!$A$2:$A$29,0))),"")))</f>
        <v/>
      </c>
      <c r="G7" s="12">
        <f>IF(B7="","",ROUND(B7*C7/100,2))</f>
        <v/>
      </c>
      <c r="H7" s="12">
        <f>IF(B7="","",B7+G7)</f>
        <v/>
      </c>
      <c r="I7" s="13">
        <f>IF(OR(B7="",D7=""),"",IF(F7="","Oranı yazın",IF(OR(F7&gt;=1,H7&gt;Ayarlar!$B$2),"Tevkifat uygulanır","Sınır altı: uygulanmaz")))</f>
        <v/>
      </c>
      <c r="J7" s="12">
        <f>IF(B7="","",IF(I7="Tevkifat uygulanır",ROUND(G7*F7,2),0))</f>
        <v/>
      </c>
      <c r="K7" s="12">
        <f>IF(B7="","",G7-J7)</f>
        <v/>
      </c>
      <c r="L7" s="12">
        <f>IF(B7="","",B7+K7)</f>
        <v/>
      </c>
    </row>
    <row r="8">
      <c r="A8" s="7" t="n"/>
      <c r="B8" s="8" t="n"/>
      <c r="C8" s="7" t="n"/>
      <c r="D8" s="9" t="n"/>
      <c r="E8" s="10" t="n"/>
      <c r="F8" s="11">
        <f>IF(D8="","",IF(E8&lt;&gt;"",E8,IFERROR(IF(INDEX(Kodlar!$D$2:$D$29,MATCH(D8&amp;"",Kodlar!$A$2:$A$29,0))="","",INDEX(Kodlar!$D$2:$D$29,MATCH(D8&amp;"",Kodlar!$A$2:$A$29,0))),"")))</f>
        <v/>
      </c>
      <c r="G8" s="12">
        <f>IF(B8="","",ROUND(B8*C8/100,2))</f>
        <v/>
      </c>
      <c r="H8" s="12">
        <f>IF(B8="","",B8+G8)</f>
        <v/>
      </c>
      <c r="I8" s="13">
        <f>IF(OR(B8="",D8=""),"",IF(F8="","Oranı yazın",IF(OR(F8&gt;=1,H8&gt;Ayarlar!$B$2),"Tevkifat uygulanır","Sınır altı: uygulanmaz")))</f>
        <v/>
      </c>
      <c r="J8" s="12">
        <f>IF(B8="","",IF(I8="Tevkifat uygulanır",ROUND(G8*F8,2),0))</f>
        <v/>
      </c>
      <c r="K8" s="12">
        <f>IF(B8="","",G8-J8)</f>
        <v/>
      </c>
      <c r="L8" s="12">
        <f>IF(B8="","",B8+K8)</f>
        <v/>
      </c>
    </row>
    <row r="9">
      <c r="A9" s="7" t="n"/>
      <c r="B9" s="8" t="n"/>
      <c r="C9" s="7" t="n"/>
      <c r="D9" s="9" t="n"/>
      <c r="E9" s="10" t="n"/>
      <c r="F9" s="11">
        <f>IF(D9="","",IF(E9&lt;&gt;"",E9,IFERROR(IF(INDEX(Kodlar!$D$2:$D$29,MATCH(D9&amp;"",Kodlar!$A$2:$A$29,0))="","",INDEX(Kodlar!$D$2:$D$29,MATCH(D9&amp;"",Kodlar!$A$2:$A$29,0))),"")))</f>
        <v/>
      </c>
      <c r="G9" s="12">
        <f>IF(B9="","",ROUND(B9*C9/100,2))</f>
        <v/>
      </c>
      <c r="H9" s="12">
        <f>IF(B9="","",B9+G9)</f>
        <v/>
      </c>
      <c r="I9" s="13">
        <f>IF(OR(B9="",D9=""),"",IF(F9="","Oranı yazın",IF(OR(F9&gt;=1,H9&gt;Ayarlar!$B$2),"Tevkifat uygulanır","Sınır altı: uygulanmaz")))</f>
        <v/>
      </c>
      <c r="J9" s="12">
        <f>IF(B9="","",IF(I9="Tevkifat uygulanır",ROUND(G9*F9,2),0))</f>
        <v/>
      </c>
      <c r="K9" s="12">
        <f>IF(B9="","",G9-J9)</f>
        <v/>
      </c>
      <c r="L9" s="12">
        <f>IF(B9="","",B9+K9)</f>
        <v/>
      </c>
    </row>
    <row r="10">
      <c r="A10" s="7" t="n"/>
      <c r="B10" s="8" t="n"/>
      <c r="C10" s="7" t="n"/>
      <c r="D10" s="9" t="n"/>
      <c r="E10" s="10" t="n"/>
      <c r="F10" s="11">
        <f>IF(D10="","",IF(E10&lt;&gt;"",E10,IFERROR(IF(INDEX(Kodlar!$D$2:$D$29,MATCH(D10&amp;"",Kodlar!$A$2:$A$29,0))="","",INDEX(Kodlar!$D$2:$D$29,MATCH(D10&amp;"",Kodlar!$A$2:$A$29,0))),"")))</f>
        <v/>
      </c>
      <c r="G10" s="12">
        <f>IF(B10="","",ROUND(B10*C10/100,2))</f>
        <v/>
      </c>
      <c r="H10" s="12">
        <f>IF(B10="","",B10+G10)</f>
        <v/>
      </c>
      <c r="I10" s="13">
        <f>IF(OR(B10="",D10=""),"",IF(F10="","Oranı yazın",IF(OR(F10&gt;=1,H10&gt;Ayarlar!$B$2),"Tevkifat uygulanır","Sınır altı: uygulanmaz")))</f>
        <v/>
      </c>
      <c r="J10" s="12">
        <f>IF(B10="","",IF(I10="Tevkifat uygulanır",ROUND(G10*F10,2),0))</f>
        <v/>
      </c>
      <c r="K10" s="12">
        <f>IF(B10="","",G10-J10)</f>
        <v/>
      </c>
      <c r="L10" s="12">
        <f>IF(B10="","",B10+K10)</f>
        <v/>
      </c>
    </row>
    <row r="11">
      <c r="A11" s="7" t="n"/>
      <c r="B11" s="8" t="n"/>
      <c r="C11" s="7" t="n"/>
      <c r="D11" s="9" t="n"/>
      <c r="E11" s="10" t="n"/>
      <c r="F11" s="11">
        <f>IF(D11="","",IF(E11&lt;&gt;"",E11,IFERROR(IF(INDEX(Kodlar!$D$2:$D$29,MATCH(D11&amp;"",Kodlar!$A$2:$A$29,0))="","",INDEX(Kodlar!$D$2:$D$29,MATCH(D11&amp;"",Kodlar!$A$2:$A$29,0))),"")))</f>
        <v/>
      </c>
      <c r="G11" s="12">
        <f>IF(B11="","",ROUND(B11*C11/100,2))</f>
        <v/>
      </c>
      <c r="H11" s="12">
        <f>IF(B11="","",B11+G11)</f>
        <v/>
      </c>
      <c r="I11" s="13">
        <f>IF(OR(B11="",D11=""),"",IF(F11="","Oranı yazın",IF(OR(F11&gt;=1,H11&gt;Ayarlar!$B$2),"Tevkifat uygulanır","Sınır altı: uygulanmaz")))</f>
        <v/>
      </c>
      <c r="J11" s="12">
        <f>IF(B11="","",IF(I11="Tevkifat uygulanır",ROUND(G11*F11,2),0))</f>
        <v/>
      </c>
      <c r="K11" s="12">
        <f>IF(B11="","",G11-J11)</f>
        <v/>
      </c>
      <c r="L11" s="12">
        <f>IF(B11="","",B11+K11)</f>
        <v/>
      </c>
    </row>
    <row r="12">
      <c r="A12" s="7" t="n"/>
      <c r="B12" s="8" t="n"/>
      <c r="C12" s="7" t="n"/>
      <c r="D12" s="9" t="n"/>
      <c r="E12" s="10" t="n"/>
      <c r="F12" s="11">
        <f>IF(D12="","",IF(E12&lt;&gt;"",E12,IFERROR(IF(INDEX(Kodlar!$D$2:$D$29,MATCH(D12&amp;"",Kodlar!$A$2:$A$29,0))="","",INDEX(Kodlar!$D$2:$D$29,MATCH(D12&amp;"",Kodlar!$A$2:$A$29,0))),"")))</f>
        <v/>
      </c>
      <c r="G12" s="12">
        <f>IF(B12="","",ROUND(B12*C12/100,2))</f>
        <v/>
      </c>
      <c r="H12" s="12">
        <f>IF(B12="","",B12+G12)</f>
        <v/>
      </c>
      <c r="I12" s="13">
        <f>IF(OR(B12="",D12=""),"",IF(F12="","Oranı yazın",IF(OR(F12&gt;=1,H12&gt;Ayarlar!$B$2),"Tevkifat uygulanır","Sınır altı: uygulanmaz")))</f>
        <v/>
      </c>
      <c r="J12" s="12">
        <f>IF(B12="","",IF(I12="Tevkifat uygulanır",ROUND(G12*F12,2),0))</f>
        <v/>
      </c>
      <c r="K12" s="12">
        <f>IF(B12="","",G12-J12)</f>
        <v/>
      </c>
      <c r="L12" s="12">
        <f>IF(B12="","",B12+K12)</f>
        <v/>
      </c>
    </row>
    <row r="13">
      <c r="A13" s="7" t="n"/>
      <c r="B13" s="8" t="n"/>
      <c r="C13" s="7" t="n"/>
      <c r="D13" s="9" t="n"/>
      <c r="E13" s="10" t="n"/>
      <c r="F13" s="11">
        <f>IF(D13="","",IF(E13&lt;&gt;"",E13,IFERROR(IF(INDEX(Kodlar!$D$2:$D$29,MATCH(D13&amp;"",Kodlar!$A$2:$A$29,0))="","",INDEX(Kodlar!$D$2:$D$29,MATCH(D13&amp;"",Kodlar!$A$2:$A$29,0))),"")))</f>
        <v/>
      </c>
      <c r="G13" s="12">
        <f>IF(B13="","",ROUND(B13*C13/100,2))</f>
        <v/>
      </c>
      <c r="H13" s="12">
        <f>IF(B13="","",B13+G13)</f>
        <v/>
      </c>
      <c r="I13" s="13">
        <f>IF(OR(B13="",D13=""),"",IF(F13="","Oranı yazın",IF(OR(F13&gt;=1,H13&gt;Ayarlar!$B$2),"Tevkifat uygulanır","Sınır altı: uygulanmaz")))</f>
        <v/>
      </c>
      <c r="J13" s="12">
        <f>IF(B13="","",IF(I13="Tevkifat uygulanır",ROUND(G13*F13,2),0))</f>
        <v/>
      </c>
      <c r="K13" s="12">
        <f>IF(B13="","",G13-J13)</f>
        <v/>
      </c>
      <c r="L13" s="12">
        <f>IF(B13="","",B13+K13)</f>
        <v/>
      </c>
    </row>
    <row r="14">
      <c r="A14" s="7" t="n"/>
      <c r="B14" s="8" t="n"/>
      <c r="C14" s="7" t="n"/>
      <c r="D14" s="9" t="n"/>
      <c r="E14" s="10" t="n"/>
      <c r="F14" s="11">
        <f>IF(D14="","",IF(E14&lt;&gt;"",E14,IFERROR(IF(INDEX(Kodlar!$D$2:$D$29,MATCH(D14&amp;"",Kodlar!$A$2:$A$29,0))="","",INDEX(Kodlar!$D$2:$D$29,MATCH(D14&amp;"",Kodlar!$A$2:$A$29,0))),"")))</f>
        <v/>
      </c>
      <c r="G14" s="12">
        <f>IF(B14="","",ROUND(B14*C14/100,2))</f>
        <v/>
      </c>
      <c r="H14" s="12">
        <f>IF(B14="","",B14+G14)</f>
        <v/>
      </c>
      <c r="I14" s="13">
        <f>IF(OR(B14="",D14=""),"",IF(F14="","Oranı yazın",IF(OR(F14&gt;=1,H14&gt;Ayarlar!$B$2),"Tevkifat uygulanır","Sınır altı: uygulanmaz")))</f>
        <v/>
      </c>
      <c r="J14" s="12">
        <f>IF(B14="","",IF(I14="Tevkifat uygulanır",ROUND(G14*F14,2),0))</f>
        <v/>
      </c>
      <c r="K14" s="12">
        <f>IF(B14="","",G14-J14)</f>
        <v/>
      </c>
      <c r="L14" s="12">
        <f>IF(B14="","",B14+K14)</f>
        <v/>
      </c>
    </row>
    <row r="15">
      <c r="A15" s="7" t="n"/>
      <c r="B15" s="8" t="n"/>
      <c r="C15" s="7" t="n"/>
      <c r="D15" s="9" t="n"/>
      <c r="E15" s="10" t="n"/>
      <c r="F15" s="11">
        <f>IF(D15="","",IF(E15&lt;&gt;"",E15,IFERROR(IF(INDEX(Kodlar!$D$2:$D$29,MATCH(D15&amp;"",Kodlar!$A$2:$A$29,0))="","",INDEX(Kodlar!$D$2:$D$29,MATCH(D15&amp;"",Kodlar!$A$2:$A$29,0))),"")))</f>
        <v/>
      </c>
      <c r="G15" s="12">
        <f>IF(B15="","",ROUND(B15*C15/100,2))</f>
        <v/>
      </c>
      <c r="H15" s="12">
        <f>IF(B15="","",B15+G15)</f>
        <v/>
      </c>
      <c r="I15" s="13">
        <f>IF(OR(B15="",D15=""),"",IF(F15="","Oranı yazın",IF(OR(F15&gt;=1,H15&gt;Ayarlar!$B$2),"Tevkifat uygulanır","Sınır altı: uygulanmaz")))</f>
        <v/>
      </c>
      <c r="J15" s="12">
        <f>IF(B15="","",IF(I15="Tevkifat uygulanır",ROUND(G15*F15,2),0))</f>
        <v/>
      </c>
      <c r="K15" s="12">
        <f>IF(B15="","",G15-J15)</f>
        <v/>
      </c>
      <c r="L15" s="12">
        <f>IF(B15="","",B15+K15)</f>
        <v/>
      </c>
    </row>
    <row r="16">
      <c r="A16" s="7" t="n"/>
      <c r="B16" s="8" t="n"/>
      <c r="C16" s="7" t="n"/>
      <c r="D16" s="9" t="n"/>
      <c r="E16" s="10" t="n"/>
      <c r="F16" s="11">
        <f>IF(D16="","",IF(E16&lt;&gt;"",E16,IFERROR(IF(INDEX(Kodlar!$D$2:$D$29,MATCH(D16&amp;"",Kodlar!$A$2:$A$29,0))="","",INDEX(Kodlar!$D$2:$D$29,MATCH(D16&amp;"",Kodlar!$A$2:$A$29,0))),"")))</f>
        <v/>
      </c>
      <c r="G16" s="12">
        <f>IF(B16="","",ROUND(B16*C16/100,2))</f>
        <v/>
      </c>
      <c r="H16" s="12">
        <f>IF(B16="","",B16+G16)</f>
        <v/>
      </c>
      <c r="I16" s="13">
        <f>IF(OR(B16="",D16=""),"",IF(F16="","Oranı yazın",IF(OR(F16&gt;=1,H16&gt;Ayarlar!$B$2),"Tevkifat uygulanır","Sınır altı: uygulanmaz")))</f>
        <v/>
      </c>
      <c r="J16" s="12">
        <f>IF(B16="","",IF(I16="Tevkifat uygulanır",ROUND(G16*F16,2),0))</f>
        <v/>
      </c>
      <c r="K16" s="12">
        <f>IF(B16="","",G16-J16)</f>
        <v/>
      </c>
      <c r="L16" s="12">
        <f>IF(B16="","",B16+K16)</f>
        <v/>
      </c>
    </row>
    <row r="17">
      <c r="A17" s="7" t="n"/>
      <c r="B17" s="8" t="n"/>
      <c r="C17" s="7" t="n"/>
      <c r="D17" s="9" t="n"/>
      <c r="E17" s="10" t="n"/>
      <c r="F17" s="11">
        <f>IF(D17="","",IF(E17&lt;&gt;"",E17,IFERROR(IF(INDEX(Kodlar!$D$2:$D$29,MATCH(D17&amp;"",Kodlar!$A$2:$A$29,0))="","",INDEX(Kodlar!$D$2:$D$29,MATCH(D17&amp;"",Kodlar!$A$2:$A$29,0))),"")))</f>
        <v/>
      </c>
      <c r="G17" s="12">
        <f>IF(B17="","",ROUND(B17*C17/100,2))</f>
        <v/>
      </c>
      <c r="H17" s="12">
        <f>IF(B17="","",B17+G17)</f>
        <v/>
      </c>
      <c r="I17" s="13">
        <f>IF(OR(B17="",D17=""),"",IF(F17="","Oranı yazın",IF(OR(F17&gt;=1,H17&gt;Ayarlar!$B$2),"Tevkifat uygulanır","Sınır altı: uygulanmaz")))</f>
        <v/>
      </c>
      <c r="J17" s="12">
        <f>IF(B17="","",IF(I17="Tevkifat uygulanır",ROUND(G17*F17,2),0))</f>
        <v/>
      </c>
      <c r="K17" s="12">
        <f>IF(B17="","",G17-J17)</f>
        <v/>
      </c>
      <c r="L17" s="12">
        <f>IF(B17="","",B17+K17)</f>
        <v/>
      </c>
    </row>
    <row r="18">
      <c r="A18" s="7" t="n"/>
      <c r="B18" s="8" t="n"/>
      <c r="C18" s="7" t="n"/>
      <c r="D18" s="9" t="n"/>
      <c r="E18" s="10" t="n"/>
      <c r="F18" s="11">
        <f>IF(D18="","",IF(E18&lt;&gt;"",E18,IFERROR(IF(INDEX(Kodlar!$D$2:$D$29,MATCH(D18&amp;"",Kodlar!$A$2:$A$29,0))="","",INDEX(Kodlar!$D$2:$D$29,MATCH(D18&amp;"",Kodlar!$A$2:$A$29,0))),"")))</f>
        <v/>
      </c>
      <c r="G18" s="12">
        <f>IF(B18="","",ROUND(B18*C18/100,2))</f>
        <v/>
      </c>
      <c r="H18" s="12">
        <f>IF(B18="","",B18+G18)</f>
        <v/>
      </c>
      <c r="I18" s="13">
        <f>IF(OR(B18="",D18=""),"",IF(F18="","Oranı yazın",IF(OR(F18&gt;=1,H18&gt;Ayarlar!$B$2),"Tevkifat uygulanır","Sınır altı: uygulanmaz")))</f>
        <v/>
      </c>
      <c r="J18" s="12">
        <f>IF(B18="","",IF(I18="Tevkifat uygulanır",ROUND(G18*F18,2),0))</f>
        <v/>
      </c>
      <c r="K18" s="12">
        <f>IF(B18="","",G18-J18)</f>
        <v/>
      </c>
      <c r="L18" s="12">
        <f>IF(B18="","",B18+K18)</f>
        <v/>
      </c>
    </row>
    <row r="19">
      <c r="A19" s="7" t="n"/>
      <c r="B19" s="8" t="n"/>
      <c r="C19" s="7" t="n"/>
      <c r="D19" s="9" t="n"/>
      <c r="E19" s="10" t="n"/>
      <c r="F19" s="11">
        <f>IF(D19="","",IF(E19&lt;&gt;"",E19,IFERROR(IF(INDEX(Kodlar!$D$2:$D$29,MATCH(D19&amp;"",Kodlar!$A$2:$A$29,0))="","",INDEX(Kodlar!$D$2:$D$29,MATCH(D19&amp;"",Kodlar!$A$2:$A$29,0))),"")))</f>
        <v/>
      </c>
      <c r="G19" s="12">
        <f>IF(B19="","",ROUND(B19*C19/100,2))</f>
        <v/>
      </c>
      <c r="H19" s="12">
        <f>IF(B19="","",B19+G19)</f>
        <v/>
      </c>
      <c r="I19" s="13">
        <f>IF(OR(B19="",D19=""),"",IF(F19="","Oranı yazın",IF(OR(F19&gt;=1,H19&gt;Ayarlar!$B$2),"Tevkifat uygulanır","Sınır altı: uygulanmaz")))</f>
        <v/>
      </c>
      <c r="J19" s="12">
        <f>IF(B19="","",IF(I19="Tevkifat uygulanır",ROUND(G19*F19,2),0))</f>
        <v/>
      </c>
      <c r="K19" s="12">
        <f>IF(B19="","",G19-J19)</f>
        <v/>
      </c>
      <c r="L19" s="12">
        <f>IF(B19="","",B19+K19)</f>
        <v/>
      </c>
    </row>
    <row r="20">
      <c r="A20" s="7" t="n"/>
      <c r="B20" s="8" t="n"/>
      <c r="C20" s="7" t="n"/>
      <c r="D20" s="9" t="n"/>
      <c r="E20" s="10" t="n"/>
      <c r="F20" s="11">
        <f>IF(D20="","",IF(E20&lt;&gt;"",E20,IFERROR(IF(INDEX(Kodlar!$D$2:$D$29,MATCH(D20&amp;"",Kodlar!$A$2:$A$29,0))="","",INDEX(Kodlar!$D$2:$D$29,MATCH(D20&amp;"",Kodlar!$A$2:$A$29,0))),"")))</f>
        <v/>
      </c>
      <c r="G20" s="12">
        <f>IF(B20="","",ROUND(B20*C20/100,2))</f>
        <v/>
      </c>
      <c r="H20" s="12">
        <f>IF(B20="","",B20+G20)</f>
        <v/>
      </c>
      <c r="I20" s="13">
        <f>IF(OR(B20="",D20=""),"",IF(F20="","Oranı yazın",IF(OR(F20&gt;=1,H20&gt;Ayarlar!$B$2),"Tevkifat uygulanır","Sınır altı: uygulanmaz")))</f>
        <v/>
      </c>
      <c r="J20" s="12">
        <f>IF(B20="","",IF(I20="Tevkifat uygulanır",ROUND(G20*F20,2),0))</f>
        <v/>
      </c>
      <c r="K20" s="12">
        <f>IF(B20="","",G20-J20)</f>
        <v/>
      </c>
      <c r="L20" s="12">
        <f>IF(B20="","",B20+K20)</f>
        <v/>
      </c>
    </row>
    <row r="21">
      <c r="A21" s="7" t="n"/>
      <c r="B21" s="8" t="n"/>
      <c r="C21" s="7" t="n"/>
      <c r="D21" s="9" t="n"/>
      <c r="E21" s="10" t="n"/>
      <c r="F21" s="11">
        <f>IF(D21="","",IF(E21&lt;&gt;"",E21,IFERROR(IF(INDEX(Kodlar!$D$2:$D$29,MATCH(D21&amp;"",Kodlar!$A$2:$A$29,0))="","",INDEX(Kodlar!$D$2:$D$29,MATCH(D21&amp;"",Kodlar!$A$2:$A$29,0))),"")))</f>
        <v/>
      </c>
      <c r="G21" s="12">
        <f>IF(B21="","",ROUND(B21*C21/100,2))</f>
        <v/>
      </c>
      <c r="H21" s="12">
        <f>IF(B21="","",B21+G21)</f>
        <v/>
      </c>
      <c r="I21" s="13">
        <f>IF(OR(B21="",D21=""),"",IF(F21="","Oranı yazın",IF(OR(F21&gt;=1,H21&gt;Ayarlar!$B$2),"Tevkifat uygulanır","Sınır altı: uygulanmaz")))</f>
        <v/>
      </c>
      <c r="J21" s="12">
        <f>IF(B21="","",IF(I21="Tevkifat uygulanır",ROUND(G21*F21,2),0))</f>
        <v/>
      </c>
      <c r="K21" s="12">
        <f>IF(B21="","",G21-J21)</f>
        <v/>
      </c>
      <c r="L21" s="12">
        <f>IF(B21="","",B21+K21)</f>
        <v/>
      </c>
    </row>
    <row r="22">
      <c r="A22" s="7" t="n"/>
      <c r="B22" s="8" t="n"/>
      <c r="C22" s="7" t="n"/>
      <c r="D22" s="9" t="n"/>
      <c r="E22" s="10" t="n"/>
      <c r="F22" s="11">
        <f>IF(D22="","",IF(E22&lt;&gt;"",E22,IFERROR(IF(INDEX(Kodlar!$D$2:$D$29,MATCH(D22&amp;"",Kodlar!$A$2:$A$29,0))="","",INDEX(Kodlar!$D$2:$D$29,MATCH(D22&amp;"",Kodlar!$A$2:$A$29,0))),"")))</f>
        <v/>
      </c>
      <c r="G22" s="12">
        <f>IF(B22="","",ROUND(B22*C22/100,2))</f>
        <v/>
      </c>
      <c r="H22" s="12">
        <f>IF(B22="","",B22+G22)</f>
        <v/>
      </c>
      <c r="I22" s="13">
        <f>IF(OR(B22="",D22=""),"",IF(F22="","Oranı yazın",IF(OR(F22&gt;=1,H22&gt;Ayarlar!$B$2),"Tevkifat uygulanır","Sınır altı: uygulanmaz")))</f>
        <v/>
      </c>
      <c r="J22" s="12">
        <f>IF(B22="","",IF(I22="Tevkifat uygulanır",ROUND(G22*F22,2),0))</f>
        <v/>
      </c>
      <c r="K22" s="12">
        <f>IF(B22="","",G22-J22)</f>
        <v/>
      </c>
      <c r="L22" s="12">
        <f>IF(B22="","",B22+K22)</f>
        <v/>
      </c>
    </row>
    <row r="23">
      <c r="A23" s="7" t="n"/>
      <c r="B23" s="8" t="n"/>
      <c r="C23" s="7" t="n"/>
      <c r="D23" s="9" t="n"/>
      <c r="E23" s="10" t="n"/>
      <c r="F23" s="11">
        <f>IF(D23="","",IF(E23&lt;&gt;"",E23,IFERROR(IF(INDEX(Kodlar!$D$2:$D$29,MATCH(D23&amp;"",Kodlar!$A$2:$A$29,0))="","",INDEX(Kodlar!$D$2:$D$29,MATCH(D23&amp;"",Kodlar!$A$2:$A$29,0))),"")))</f>
        <v/>
      </c>
      <c r="G23" s="12">
        <f>IF(B23="","",ROUND(B23*C23/100,2))</f>
        <v/>
      </c>
      <c r="H23" s="12">
        <f>IF(B23="","",B23+G23)</f>
        <v/>
      </c>
      <c r="I23" s="13">
        <f>IF(OR(B23="",D23=""),"",IF(F23="","Oranı yazın",IF(OR(F23&gt;=1,H23&gt;Ayarlar!$B$2),"Tevkifat uygulanır","Sınır altı: uygulanmaz")))</f>
        <v/>
      </c>
      <c r="J23" s="12">
        <f>IF(B23="","",IF(I23="Tevkifat uygulanır",ROUND(G23*F23,2),0))</f>
        <v/>
      </c>
      <c r="K23" s="12">
        <f>IF(B23="","",G23-J23)</f>
        <v/>
      </c>
      <c r="L23" s="12">
        <f>IF(B23="","",B23+K23)</f>
        <v/>
      </c>
    </row>
    <row r="24">
      <c r="A24" s="7" t="n"/>
      <c r="B24" s="8" t="n"/>
      <c r="C24" s="7" t="n"/>
      <c r="D24" s="9" t="n"/>
      <c r="E24" s="10" t="n"/>
      <c r="F24" s="11">
        <f>IF(D24="","",IF(E24&lt;&gt;"",E24,IFERROR(IF(INDEX(Kodlar!$D$2:$D$29,MATCH(D24&amp;"",Kodlar!$A$2:$A$29,0))="","",INDEX(Kodlar!$D$2:$D$29,MATCH(D24&amp;"",Kodlar!$A$2:$A$29,0))),"")))</f>
        <v/>
      </c>
      <c r="G24" s="12">
        <f>IF(B24="","",ROUND(B24*C24/100,2))</f>
        <v/>
      </c>
      <c r="H24" s="12">
        <f>IF(B24="","",B24+G24)</f>
        <v/>
      </c>
      <c r="I24" s="13">
        <f>IF(OR(B24="",D24=""),"",IF(F24="","Oranı yazın",IF(OR(F24&gt;=1,H24&gt;Ayarlar!$B$2),"Tevkifat uygulanır","Sınır altı: uygulanmaz")))</f>
        <v/>
      </c>
      <c r="J24" s="12">
        <f>IF(B24="","",IF(I24="Tevkifat uygulanır",ROUND(G24*F24,2),0))</f>
        <v/>
      </c>
      <c r="K24" s="12">
        <f>IF(B24="","",G24-J24)</f>
        <v/>
      </c>
      <c r="L24" s="12">
        <f>IF(B24="","",B24+K24)</f>
        <v/>
      </c>
    </row>
    <row r="25">
      <c r="A25" s="7" t="n"/>
      <c r="B25" s="8" t="n"/>
      <c r="C25" s="7" t="n"/>
      <c r="D25" s="9" t="n"/>
      <c r="E25" s="10" t="n"/>
      <c r="F25" s="11">
        <f>IF(D25="","",IF(E25&lt;&gt;"",E25,IFERROR(IF(INDEX(Kodlar!$D$2:$D$29,MATCH(D25&amp;"",Kodlar!$A$2:$A$29,0))="","",INDEX(Kodlar!$D$2:$D$29,MATCH(D25&amp;"",Kodlar!$A$2:$A$29,0))),"")))</f>
        <v/>
      </c>
      <c r="G25" s="12">
        <f>IF(B25="","",ROUND(B25*C25/100,2))</f>
        <v/>
      </c>
      <c r="H25" s="12">
        <f>IF(B25="","",B25+G25)</f>
        <v/>
      </c>
      <c r="I25" s="13">
        <f>IF(OR(B25="",D25=""),"",IF(F25="","Oranı yazın",IF(OR(F25&gt;=1,H25&gt;Ayarlar!$B$2),"Tevkifat uygulanır","Sınır altı: uygulanmaz")))</f>
        <v/>
      </c>
      <c r="J25" s="12">
        <f>IF(B25="","",IF(I25="Tevkifat uygulanır",ROUND(G25*F25,2),0))</f>
        <v/>
      </c>
      <c r="K25" s="12">
        <f>IF(B25="","",G25-J25)</f>
        <v/>
      </c>
      <c r="L25" s="12">
        <f>IF(B25="","",B25+K25)</f>
        <v/>
      </c>
    </row>
    <row r="26">
      <c r="A26" s="7" t="n"/>
      <c r="B26" s="8" t="n"/>
      <c r="C26" s="7" t="n"/>
      <c r="D26" s="9" t="n"/>
      <c r="E26" s="10" t="n"/>
      <c r="F26" s="11">
        <f>IF(D26="","",IF(E26&lt;&gt;"",E26,IFERROR(IF(INDEX(Kodlar!$D$2:$D$29,MATCH(D26&amp;"",Kodlar!$A$2:$A$29,0))="","",INDEX(Kodlar!$D$2:$D$29,MATCH(D26&amp;"",Kodlar!$A$2:$A$29,0))),"")))</f>
        <v/>
      </c>
      <c r="G26" s="12">
        <f>IF(B26="","",ROUND(B26*C26/100,2))</f>
        <v/>
      </c>
      <c r="H26" s="12">
        <f>IF(B26="","",B26+G26)</f>
        <v/>
      </c>
      <c r="I26" s="13">
        <f>IF(OR(B26="",D26=""),"",IF(F26="","Oranı yazın",IF(OR(F26&gt;=1,H26&gt;Ayarlar!$B$2),"Tevkifat uygulanır","Sınır altı: uygulanmaz")))</f>
        <v/>
      </c>
      <c r="J26" s="12">
        <f>IF(B26="","",IF(I26="Tevkifat uygulanır",ROUND(G26*F26,2),0))</f>
        <v/>
      </c>
      <c r="K26" s="12">
        <f>IF(B26="","",G26-J26)</f>
        <v/>
      </c>
      <c r="L26" s="12">
        <f>IF(B26="","",B26+K26)</f>
        <v/>
      </c>
    </row>
    <row r="27">
      <c r="A27" s="7" t="n"/>
      <c r="B27" s="8" t="n"/>
      <c r="C27" s="7" t="n"/>
      <c r="D27" s="9" t="n"/>
      <c r="E27" s="10" t="n"/>
      <c r="F27" s="11">
        <f>IF(D27="","",IF(E27&lt;&gt;"",E27,IFERROR(IF(INDEX(Kodlar!$D$2:$D$29,MATCH(D27&amp;"",Kodlar!$A$2:$A$29,0))="","",INDEX(Kodlar!$D$2:$D$29,MATCH(D27&amp;"",Kodlar!$A$2:$A$29,0))),"")))</f>
        <v/>
      </c>
      <c r="G27" s="12">
        <f>IF(B27="","",ROUND(B27*C27/100,2))</f>
        <v/>
      </c>
      <c r="H27" s="12">
        <f>IF(B27="","",B27+G27)</f>
        <v/>
      </c>
      <c r="I27" s="13">
        <f>IF(OR(B27="",D27=""),"",IF(F27="","Oranı yazın",IF(OR(F27&gt;=1,H27&gt;Ayarlar!$B$2),"Tevkifat uygulanır","Sınır altı: uygulanmaz")))</f>
        <v/>
      </c>
      <c r="J27" s="12">
        <f>IF(B27="","",IF(I27="Tevkifat uygulanır",ROUND(G27*F27,2),0))</f>
        <v/>
      </c>
      <c r="K27" s="12">
        <f>IF(B27="","",G27-J27)</f>
        <v/>
      </c>
      <c r="L27" s="12">
        <f>IF(B27="","",B27+K27)</f>
        <v/>
      </c>
    </row>
    <row r="28">
      <c r="A28" s="7" t="n"/>
      <c r="B28" s="8" t="n"/>
      <c r="C28" s="7" t="n"/>
      <c r="D28" s="9" t="n"/>
      <c r="E28" s="10" t="n"/>
      <c r="F28" s="11">
        <f>IF(D28="","",IF(E28&lt;&gt;"",E28,IFERROR(IF(INDEX(Kodlar!$D$2:$D$29,MATCH(D28&amp;"",Kodlar!$A$2:$A$29,0))="","",INDEX(Kodlar!$D$2:$D$29,MATCH(D28&amp;"",Kodlar!$A$2:$A$29,0))),"")))</f>
        <v/>
      </c>
      <c r="G28" s="12">
        <f>IF(B28="","",ROUND(B28*C28/100,2))</f>
        <v/>
      </c>
      <c r="H28" s="12">
        <f>IF(B28="","",B28+G28)</f>
        <v/>
      </c>
      <c r="I28" s="13">
        <f>IF(OR(B28="",D28=""),"",IF(F28="","Oranı yazın",IF(OR(F28&gt;=1,H28&gt;Ayarlar!$B$2),"Tevkifat uygulanır","Sınır altı: uygulanmaz")))</f>
        <v/>
      </c>
      <c r="J28" s="12">
        <f>IF(B28="","",IF(I28="Tevkifat uygulanır",ROUND(G28*F28,2),0))</f>
        <v/>
      </c>
      <c r="K28" s="12">
        <f>IF(B28="","",G28-J28)</f>
        <v/>
      </c>
      <c r="L28" s="12">
        <f>IF(B28="","",B28+K28)</f>
        <v/>
      </c>
    </row>
    <row r="29">
      <c r="A29" s="7" t="n"/>
      <c r="B29" s="8" t="n"/>
      <c r="C29" s="7" t="n"/>
      <c r="D29" s="9" t="n"/>
      <c r="E29" s="10" t="n"/>
      <c r="F29" s="11">
        <f>IF(D29="","",IF(E29&lt;&gt;"",E29,IFERROR(IF(INDEX(Kodlar!$D$2:$D$29,MATCH(D29&amp;"",Kodlar!$A$2:$A$29,0))="","",INDEX(Kodlar!$D$2:$D$29,MATCH(D29&amp;"",Kodlar!$A$2:$A$29,0))),"")))</f>
        <v/>
      </c>
      <c r="G29" s="12">
        <f>IF(B29="","",ROUND(B29*C29/100,2))</f>
        <v/>
      </c>
      <c r="H29" s="12">
        <f>IF(B29="","",B29+G29)</f>
        <v/>
      </c>
      <c r="I29" s="13">
        <f>IF(OR(B29="",D29=""),"",IF(F29="","Oranı yazın",IF(OR(F29&gt;=1,H29&gt;Ayarlar!$B$2),"Tevkifat uygulanır","Sınır altı: uygulanmaz")))</f>
        <v/>
      </c>
      <c r="J29" s="12">
        <f>IF(B29="","",IF(I29="Tevkifat uygulanır",ROUND(G29*F29,2),0))</f>
        <v/>
      </c>
      <c r="K29" s="12">
        <f>IF(B29="","",G29-J29)</f>
        <v/>
      </c>
      <c r="L29" s="12">
        <f>IF(B29="","",B29+K29)</f>
        <v/>
      </c>
    </row>
    <row r="30">
      <c r="A30" s="7" t="n"/>
      <c r="B30" s="8" t="n"/>
      <c r="C30" s="7" t="n"/>
      <c r="D30" s="9" t="n"/>
      <c r="E30" s="10" t="n"/>
      <c r="F30" s="11">
        <f>IF(D30="","",IF(E30&lt;&gt;"",E30,IFERROR(IF(INDEX(Kodlar!$D$2:$D$29,MATCH(D30&amp;"",Kodlar!$A$2:$A$29,0))="","",INDEX(Kodlar!$D$2:$D$29,MATCH(D30&amp;"",Kodlar!$A$2:$A$29,0))),"")))</f>
        <v/>
      </c>
      <c r="G30" s="12">
        <f>IF(B30="","",ROUND(B30*C30/100,2))</f>
        <v/>
      </c>
      <c r="H30" s="12">
        <f>IF(B30="","",B30+G30)</f>
        <v/>
      </c>
      <c r="I30" s="13">
        <f>IF(OR(B30="",D30=""),"",IF(F30="","Oranı yazın",IF(OR(F30&gt;=1,H30&gt;Ayarlar!$B$2),"Tevkifat uygulanır","Sınır altı: uygulanmaz")))</f>
        <v/>
      </c>
      <c r="J30" s="12">
        <f>IF(B30="","",IF(I30="Tevkifat uygulanır",ROUND(G30*F30,2),0))</f>
        <v/>
      </c>
      <c r="K30" s="12">
        <f>IF(B30="","",G30-J30)</f>
        <v/>
      </c>
      <c r="L30" s="12">
        <f>IF(B30="","",B30+K30)</f>
        <v/>
      </c>
    </row>
    <row r="31">
      <c r="A31" s="7" t="n"/>
      <c r="B31" s="8" t="n"/>
      <c r="C31" s="7" t="n"/>
      <c r="D31" s="9" t="n"/>
      <c r="E31" s="10" t="n"/>
      <c r="F31" s="11">
        <f>IF(D31="","",IF(E31&lt;&gt;"",E31,IFERROR(IF(INDEX(Kodlar!$D$2:$D$29,MATCH(D31&amp;"",Kodlar!$A$2:$A$29,0))="","",INDEX(Kodlar!$D$2:$D$29,MATCH(D31&amp;"",Kodlar!$A$2:$A$29,0))),"")))</f>
        <v/>
      </c>
      <c r="G31" s="12">
        <f>IF(B31="","",ROUND(B31*C31/100,2))</f>
        <v/>
      </c>
      <c r="H31" s="12">
        <f>IF(B31="","",B31+G31)</f>
        <v/>
      </c>
      <c r="I31" s="13">
        <f>IF(OR(B31="",D31=""),"",IF(F31="","Oranı yazın",IF(OR(F31&gt;=1,H31&gt;Ayarlar!$B$2),"Tevkifat uygulanır","Sınır altı: uygulanmaz")))</f>
        <v/>
      </c>
      <c r="J31" s="12">
        <f>IF(B31="","",IF(I31="Tevkifat uygulanır",ROUND(G31*F31,2),0))</f>
        <v/>
      </c>
      <c r="K31" s="12">
        <f>IF(B31="","",G31-J31)</f>
        <v/>
      </c>
      <c r="L31" s="12">
        <f>IF(B31="","",B31+K31)</f>
        <v/>
      </c>
    </row>
    <row r="32">
      <c r="A32" s="7" t="n"/>
      <c r="B32" s="8" t="n"/>
      <c r="C32" s="7" t="n"/>
      <c r="D32" s="9" t="n"/>
      <c r="E32" s="10" t="n"/>
      <c r="F32" s="11">
        <f>IF(D32="","",IF(E32&lt;&gt;"",E32,IFERROR(IF(INDEX(Kodlar!$D$2:$D$29,MATCH(D32&amp;"",Kodlar!$A$2:$A$29,0))="","",INDEX(Kodlar!$D$2:$D$29,MATCH(D32&amp;"",Kodlar!$A$2:$A$29,0))),"")))</f>
        <v/>
      </c>
      <c r="G32" s="12">
        <f>IF(B32="","",ROUND(B32*C32/100,2))</f>
        <v/>
      </c>
      <c r="H32" s="12">
        <f>IF(B32="","",B32+G32)</f>
        <v/>
      </c>
      <c r="I32" s="13">
        <f>IF(OR(B32="",D32=""),"",IF(F32="","Oranı yazın",IF(OR(F32&gt;=1,H32&gt;Ayarlar!$B$2),"Tevkifat uygulanır","Sınır altı: uygulanmaz")))</f>
        <v/>
      </c>
      <c r="J32" s="12">
        <f>IF(B32="","",IF(I32="Tevkifat uygulanır",ROUND(G32*F32,2),0))</f>
        <v/>
      </c>
      <c r="K32" s="12">
        <f>IF(B32="","",G32-J32)</f>
        <v/>
      </c>
      <c r="L32" s="12">
        <f>IF(B32="","",B32+K32)</f>
        <v/>
      </c>
    </row>
    <row r="33">
      <c r="A33" s="7" t="n"/>
      <c r="B33" s="8" t="n"/>
      <c r="C33" s="7" t="n"/>
      <c r="D33" s="9" t="n"/>
      <c r="E33" s="10" t="n"/>
      <c r="F33" s="11">
        <f>IF(D33="","",IF(E33&lt;&gt;"",E33,IFERROR(IF(INDEX(Kodlar!$D$2:$D$29,MATCH(D33&amp;"",Kodlar!$A$2:$A$29,0))="","",INDEX(Kodlar!$D$2:$D$29,MATCH(D33&amp;"",Kodlar!$A$2:$A$29,0))),"")))</f>
        <v/>
      </c>
      <c r="G33" s="12">
        <f>IF(B33="","",ROUND(B33*C33/100,2))</f>
        <v/>
      </c>
      <c r="H33" s="12">
        <f>IF(B33="","",B33+G33)</f>
        <v/>
      </c>
      <c r="I33" s="13">
        <f>IF(OR(B33="",D33=""),"",IF(F33="","Oranı yazın",IF(OR(F33&gt;=1,H33&gt;Ayarlar!$B$2),"Tevkifat uygulanır","Sınır altı: uygulanmaz")))</f>
        <v/>
      </c>
      <c r="J33" s="12">
        <f>IF(B33="","",IF(I33="Tevkifat uygulanır",ROUND(G33*F33,2),0))</f>
        <v/>
      </c>
      <c r="K33" s="12">
        <f>IF(B33="","",G33-J33)</f>
        <v/>
      </c>
      <c r="L33" s="12">
        <f>IF(B33="","",B33+K33)</f>
        <v/>
      </c>
    </row>
    <row r="34">
      <c r="A34" s="7" t="n"/>
      <c r="B34" s="8" t="n"/>
      <c r="C34" s="7" t="n"/>
      <c r="D34" s="9" t="n"/>
      <c r="E34" s="10" t="n"/>
      <c r="F34" s="11">
        <f>IF(D34="","",IF(E34&lt;&gt;"",E34,IFERROR(IF(INDEX(Kodlar!$D$2:$D$29,MATCH(D34&amp;"",Kodlar!$A$2:$A$29,0))="","",INDEX(Kodlar!$D$2:$D$29,MATCH(D34&amp;"",Kodlar!$A$2:$A$29,0))),"")))</f>
        <v/>
      </c>
      <c r="G34" s="12">
        <f>IF(B34="","",ROUND(B34*C34/100,2))</f>
        <v/>
      </c>
      <c r="H34" s="12">
        <f>IF(B34="","",B34+G34)</f>
        <v/>
      </c>
      <c r="I34" s="13">
        <f>IF(OR(B34="",D34=""),"",IF(F34="","Oranı yazın",IF(OR(F34&gt;=1,H34&gt;Ayarlar!$B$2),"Tevkifat uygulanır","Sınır altı: uygulanmaz")))</f>
        <v/>
      </c>
      <c r="J34" s="12">
        <f>IF(B34="","",IF(I34="Tevkifat uygulanır",ROUND(G34*F34,2),0))</f>
        <v/>
      </c>
      <c r="K34" s="12">
        <f>IF(B34="","",G34-J34)</f>
        <v/>
      </c>
      <c r="L34" s="12">
        <f>IF(B34="","",B34+K34)</f>
        <v/>
      </c>
    </row>
    <row r="35">
      <c r="A35" s="7" t="n"/>
      <c r="B35" s="8" t="n"/>
      <c r="C35" s="7" t="n"/>
      <c r="D35" s="9" t="n"/>
      <c r="E35" s="10" t="n"/>
      <c r="F35" s="11">
        <f>IF(D35="","",IF(E35&lt;&gt;"",E35,IFERROR(IF(INDEX(Kodlar!$D$2:$D$29,MATCH(D35&amp;"",Kodlar!$A$2:$A$29,0))="","",INDEX(Kodlar!$D$2:$D$29,MATCH(D35&amp;"",Kodlar!$A$2:$A$29,0))),"")))</f>
        <v/>
      </c>
      <c r="G35" s="12">
        <f>IF(B35="","",ROUND(B35*C35/100,2))</f>
        <v/>
      </c>
      <c r="H35" s="12">
        <f>IF(B35="","",B35+G35)</f>
        <v/>
      </c>
      <c r="I35" s="13">
        <f>IF(OR(B35="",D35=""),"",IF(F35="","Oranı yazın",IF(OR(F35&gt;=1,H35&gt;Ayarlar!$B$2),"Tevkifat uygulanır","Sınır altı: uygulanmaz")))</f>
        <v/>
      </c>
      <c r="J35" s="12">
        <f>IF(B35="","",IF(I35="Tevkifat uygulanır",ROUND(G35*F35,2),0))</f>
        <v/>
      </c>
      <c r="K35" s="12">
        <f>IF(B35="","",G35-J35)</f>
        <v/>
      </c>
      <c r="L35" s="12">
        <f>IF(B35="","",B35+K35)</f>
        <v/>
      </c>
    </row>
    <row r="36">
      <c r="A36" s="7" t="n"/>
      <c r="B36" s="8" t="n"/>
      <c r="C36" s="7" t="n"/>
      <c r="D36" s="9" t="n"/>
      <c r="E36" s="10" t="n"/>
      <c r="F36" s="11">
        <f>IF(D36="","",IF(E36&lt;&gt;"",E36,IFERROR(IF(INDEX(Kodlar!$D$2:$D$29,MATCH(D36&amp;"",Kodlar!$A$2:$A$29,0))="","",INDEX(Kodlar!$D$2:$D$29,MATCH(D36&amp;"",Kodlar!$A$2:$A$29,0))),"")))</f>
        <v/>
      </c>
      <c r="G36" s="12">
        <f>IF(B36="","",ROUND(B36*C36/100,2))</f>
        <v/>
      </c>
      <c r="H36" s="12">
        <f>IF(B36="","",B36+G36)</f>
        <v/>
      </c>
      <c r="I36" s="13">
        <f>IF(OR(B36="",D36=""),"",IF(F36="","Oranı yazın",IF(OR(F36&gt;=1,H36&gt;Ayarlar!$B$2),"Tevkifat uygulanır","Sınır altı: uygulanmaz")))</f>
        <v/>
      </c>
      <c r="J36" s="12">
        <f>IF(B36="","",IF(I36="Tevkifat uygulanır",ROUND(G36*F36,2),0))</f>
        <v/>
      </c>
      <c r="K36" s="12">
        <f>IF(B36="","",G36-J36)</f>
        <v/>
      </c>
      <c r="L36" s="12">
        <f>IF(B36="","",B36+K36)</f>
        <v/>
      </c>
    </row>
    <row r="37">
      <c r="A37" s="7" t="n"/>
      <c r="B37" s="8" t="n"/>
      <c r="C37" s="7" t="n"/>
      <c r="D37" s="9" t="n"/>
      <c r="E37" s="10" t="n"/>
      <c r="F37" s="11">
        <f>IF(D37="","",IF(E37&lt;&gt;"",E37,IFERROR(IF(INDEX(Kodlar!$D$2:$D$29,MATCH(D37&amp;"",Kodlar!$A$2:$A$29,0))="","",INDEX(Kodlar!$D$2:$D$29,MATCH(D37&amp;"",Kodlar!$A$2:$A$29,0))),"")))</f>
        <v/>
      </c>
      <c r="G37" s="12">
        <f>IF(B37="","",ROUND(B37*C37/100,2))</f>
        <v/>
      </c>
      <c r="H37" s="12">
        <f>IF(B37="","",B37+G37)</f>
        <v/>
      </c>
      <c r="I37" s="13">
        <f>IF(OR(B37="",D37=""),"",IF(F37="","Oranı yazın",IF(OR(F37&gt;=1,H37&gt;Ayarlar!$B$2),"Tevkifat uygulanır","Sınır altı: uygulanmaz")))</f>
        <v/>
      </c>
      <c r="J37" s="12">
        <f>IF(B37="","",IF(I37="Tevkifat uygulanır",ROUND(G37*F37,2),0))</f>
        <v/>
      </c>
      <c r="K37" s="12">
        <f>IF(B37="","",G37-J37)</f>
        <v/>
      </c>
      <c r="L37" s="12">
        <f>IF(B37="","",B37+K37)</f>
        <v/>
      </c>
    </row>
    <row r="38">
      <c r="A38" s="7" t="n"/>
      <c r="B38" s="8" t="n"/>
      <c r="C38" s="7" t="n"/>
      <c r="D38" s="9" t="n"/>
      <c r="E38" s="10" t="n"/>
      <c r="F38" s="11">
        <f>IF(D38="","",IF(E38&lt;&gt;"",E38,IFERROR(IF(INDEX(Kodlar!$D$2:$D$29,MATCH(D38&amp;"",Kodlar!$A$2:$A$29,0))="","",INDEX(Kodlar!$D$2:$D$29,MATCH(D38&amp;"",Kodlar!$A$2:$A$29,0))),"")))</f>
        <v/>
      </c>
      <c r="G38" s="12">
        <f>IF(B38="","",ROUND(B38*C38/100,2))</f>
        <v/>
      </c>
      <c r="H38" s="12">
        <f>IF(B38="","",B38+G38)</f>
        <v/>
      </c>
      <c r="I38" s="13">
        <f>IF(OR(B38="",D38=""),"",IF(F38="","Oranı yazın",IF(OR(F38&gt;=1,H38&gt;Ayarlar!$B$2),"Tevkifat uygulanır","Sınır altı: uygulanmaz")))</f>
        <v/>
      </c>
      <c r="J38" s="12">
        <f>IF(B38="","",IF(I38="Tevkifat uygulanır",ROUND(G38*F38,2),0))</f>
        <v/>
      </c>
      <c r="K38" s="12">
        <f>IF(B38="","",G38-J38)</f>
        <v/>
      </c>
      <c r="L38" s="12">
        <f>IF(B38="","",B38+K38)</f>
        <v/>
      </c>
    </row>
    <row r="39">
      <c r="A39" s="7" t="n"/>
      <c r="B39" s="8" t="n"/>
      <c r="C39" s="7" t="n"/>
      <c r="D39" s="9" t="n"/>
      <c r="E39" s="10" t="n"/>
      <c r="F39" s="11">
        <f>IF(D39="","",IF(E39&lt;&gt;"",E39,IFERROR(IF(INDEX(Kodlar!$D$2:$D$29,MATCH(D39&amp;"",Kodlar!$A$2:$A$29,0))="","",INDEX(Kodlar!$D$2:$D$29,MATCH(D39&amp;"",Kodlar!$A$2:$A$29,0))),"")))</f>
        <v/>
      </c>
      <c r="G39" s="12">
        <f>IF(B39="","",ROUND(B39*C39/100,2))</f>
        <v/>
      </c>
      <c r="H39" s="12">
        <f>IF(B39="","",B39+G39)</f>
        <v/>
      </c>
      <c r="I39" s="13">
        <f>IF(OR(B39="",D39=""),"",IF(F39="","Oranı yazın",IF(OR(F39&gt;=1,H39&gt;Ayarlar!$B$2),"Tevkifat uygulanır","Sınır altı: uygulanmaz")))</f>
        <v/>
      </c>
      <c r="J39" s="12">
        <f>IF(B39="","",IF(I39="Tevkifat uygulanır",ROUND(G39*F39,2),0))</f>
        <v/>
      </c>
      <c r="K39" s="12">
        <f>IF(B39="","",G39-J39)</f>
        <v/>
      </c>
      <c r="L39" s="12">
        <f>IF(B39="","",B39+K39)</f>
        <v/>
      </c>
    </row>
    <row r="40">
      <c r="A40" s="7" t="n"/>
      <c r="B40" s="8" t="n"/>
      <c r="C40" s="7" t="n"/>
      <c r="D40" s="9" t="n"/>
      <c r="E40" s="10" t="n"/>
      <c r="F40" s="11">
        <f>IF(D40="","",IF(E40&lt;&gt;"",E40,IFERROR(IF(INDEX(Kodlar!$D$2:$D$29,MATCH(D40&amp;"",Kodlar!$A$2:$A$29,0))="","",INDEX(Kodlar!$D$2:$D$29,MATCH(D40&amp;"",Kodlar!$A$2:$A$29,0))),"")))</f>
        <v/>
      </c>
      <c r="G40" s="12">
        <f>IF(B40="","",ROUND(B40*C40/100,2))</f>
        <v/>
      </c>
      <c r="H40" s="12">
        <f>IF(B40="","",B40+G40)</f>
        <v/>
      </c>
      <c r="I40" s="13">
        <f>IF(OR(B40="",D40=""),"",IF(F40="","Oranı yazın",IF(OR(F40&gt;=1,H40&gt;Ayarlar!$B$2),"Tevkifat uygulanır","Sınır altı: uygulanmaz")))</f>
        <v/>
      </c>
      <c r="J40" s="12">
        <f>IF(B40="","",IF(I40="Tevkifat uygulanır",ROUND(G40*F40,2),0))</f>
        <v/>
      </c>
      <c r="K40" s="12">
        <f>IF(B40="","",G40-J40)</f>
        <v/>
      </c>
      <c r="L40" s="12">
        <f>IF(B40="","",B40+K40)</f>
        <v/>
      </c>
    </row>
    <row r="41">
      <c r="A41" s="7" t="n"/>
      <c r="B41" s="8" t="n"/>
      <c r="C41" s="7" t="n"/>
      <c r="D41" s="9" t="n"/>
      <c r="E41" s="10" t="n"/>
      <c r="F41" s="11">
        <f>IF(D41="","",IF(E41&lt;&gt;"",E41,IFERROR(IF(INDEX(Kodlar!$D$2:$D$29,MATCH(D41&amp;"",Kodlar!$A$2:$A$29,0))="","",INDEX(Kodlar!$D$2:$D$29,MATCH(D41&amp;"",Kodlar!$A$2:$A$29,0))),"")))</f>
        <v/>
      </c>
      <c r="G41" s="12">
        <f>IF(B41="","",ROUND(B41*C41/100,2))</f>
        <v/>
      </c>
      <c r="H41" s="12">
        <f>IF(B41="","",B41+G41)</f>
        <v/>
      </c>
      <c r="I41" s="13">
        <f>IF(OR(B41="",D41=""),"",IF(F41="","Oranı yazın",IF(OR(F41&gt;=1,H41&gt;Ayarlar!$B$2),"Tevkifat uygulanır","Sınır altı: uygulanmaz")))</f>
        <v/>
      </c>
      <c r="J41" s="12">
        <f>IF(B41="","",IF(I41="Tevkifat uygulanır",ROUND(G41*F41,2),0))</f>
        <v/>
      </c>
      <c r="K41" s="12">
        <f>IF(B41="","",G41-J41)</f>
        <v/>
      </c>
      <c r="L41" s="12">
        <f>IF(B41="","",B41+K41)</f>
        <v/>
      </c>
    </row>
    <row r="42">
      <c r="A42" s="14" t="inlineStr">
        <is>
          <t>Toplam</t>
        </is>
      </c>
      <c r="B42" s="15">
        <f>SUM(B2:B41)</f>
        <v/>
      </c>
      <c r="G42" s="15">
        <f>SUM(G2:G41)</f>
        <v/>
      </c>
      <c r="H42" s="15">
        <f>SUM(H2:H41)</f>
        <v/>
      </c>
      <c r="J42" s="15">
        <f>SUM(J2:J41)</f>
        <v/>
      </c>
      <c r="K42" s="15">
        <f>SUM(K2:K41)</f>
        <v/>
      </c>
      <c r="L42" s="15">
        <f>SUM(L2:L41)</f>
        <v/>
      </c>
    </row>
    <row r="44">
      <c r="A44" s="2" t="inlineStr">
        <is>
          <t>Kullanılan oran: “Oran (elle)” doluysa o, değilse koddan. %100 (10/10) yazarsanız tam tevkifat sayılır ve sınır uygulanmaz. Tutarlar kuruşa yuvarlanır; faturanızdaki satır yuvarlamasıyla küçük farklar olabilir.</t>
        </is>
      </c>
    </row>
  </sheetData>
  <dataValidations count="2">
    <dataValidation sqref="C2:C41" showDropDown="0" showInputMessage="0" showErrorMessage="0" allowBlank="1" type="list">
      <formula1>"20,10,1"</formula1>
    </dataValidation>
    <dataValidation sqref="D2:D41" showDropDown="0" showInputMessage="0" showErrorMessage="0" allowBlank="1" type="list">
      <formula1>=Kodlar!$A$2:$A$29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90" customWidth="1" min="3" max="3"/>
  </cols>
  <sheetData>
    <row r="1">
      <c r="A1" s="16" t="inlineStr">
        <is>
          <t>Ayar</t>
        </is>
      </c>
      <c r="B1" s="16" t="inlineStr">
        <is>
          <t>Değer</t>
        </is>
      </c>
    </row>
    <row r="2">
      <c r="A2" s="17" t="inlineStr">
        <is>
          <t>Kısmi tevkifat alt sınırı (KDV dahil, TL)</t>
        </is>
      </c>
      <c r="B2" s="18" t="n">
        <v>12000</v>
      </c>
      <c r="C2" s="2" t="inlineStr">
        <is>
          <t>2026 — VUK 232 fatura düzenleme sınırı; 50 Seri No'lu KDV GUT ile tevkifat alt sınırına bağlandı.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22" customWidth="1" min="3" max="3"/>
    <col width="11" customWidth="1" min="4" max="4"/>
    <col width="50" customWidth="1" min="5" max="5"/>
  </cols>
  <sheetData>
    <row r="1">
      <c r="A1" s="6" t="inlineStr">
        <is>
          <t>Kod</t>
        </is>
      </c>
      <c r="B1" s="6" t="inlineStr">
        <is>
          <t>Açıklama (resmî)</t>
        </is>
      </c>
      <c r="C1" s="6" t="inlineStr">
        <is>
          <t>Oran</t>
        </is>
      </c>
      <c r="D1" s="6" t="inlineStr">
        <is>
          <t>Oran (sayı)</t>
        </is>
      </c>
      <c r="E1" s="6" t="inlineStr">
        <is>
          <t>Tevkifatı kim yapar</t>
        </is>
      </c>
    </row>
    <row r="2">
      <c r="A2" s="19" t="inlineStr">
        <is>
          <t>601</t>
        </is>
      </c>
      <c r="B2" s="19" t="inlineStr">
        <is>
          <t>Yapım İşleri ile Bu İşlerle Birlikte İfa Edilen Mühendislik-Mimarlık ve Etüt-Proje Hizmetleri</t>
        </is>
      </c>
      <c r="C2" s="19" t="inlineStr">
        <is>
          <t>4/10</t>
        </is>
      </c>
      <c r="D2" s="20" t="n">
        <v>0.4</v>
      </c>
      <c r="E2" s="19" t="inlineStr">
        <is>
          <t>belirlenmiş alıcılar; KDV dahil bedeli 5.000.000 TL ve üzerindeki işlerde KDV mükellefleri de</t>
        </is>
      </c>
    </row>
    <row r="3">
      <c r="A3" s="19" t="inlineStr">
        <is>
          <t>602</t>
        </is>
      </c>
      <c r="B3" s="19" t="inlineStr">
        <is>
          <t>Etüt, Plan-Proje, Danışmanlık, Denetim ve Benzeri Hizmetler</t>
        </is>
      </c>
      <c r="C3" s="19" t="inlineStr">
        <is>
          <t>9/10</t>
        </is>
      </c>
      <c r="D3" s="20" t="n">
        <v>0.9</v>
      </c>
      <c r="E3" s="19" t="inlineStr">
        <is>
          <t>yalnız belirlenmiş alıcılar</t>
        </is>
      </c>
    </row>
    <row r="4">
      <c r="A4" s="19" t="inlineStr">
        <is>
          <t>603</t>
        </is>
      </c>
      <c r="B4" s="19" t="inlineStr">
        <is>
          <t>Makine, Teçhizat, Demirbaş ve Taşıtlara Ait Tadil, Bakım ve Onarım Hizmetleri</t>
        </is>
      </c>
      <c r="C4" s="19" t="inlineStr">
        <is>
          <t>7/10</t>
        </is>
      </c>
      <c r="D4" s="20" t="n">
        <v>0.7</v>
      </c>
      <c r="E4" s="19" t="inlineStr">
        <is>
          <t>yalnız belirlenmiş alıcılar</t>
        </is>
      </c>
    </row>
    <row r="5">
      <c r="A5" s="19" t="inlineStr">
        <is>
          <t>604</t>
        </is>
      </c>
      <c r="B5" s="19" t="inlineStr">
        <is>
          <t>Yemek Servis Hizmeti</t>
        </is>
      </c>
      <c r="C5" s="19" t="inlineStr">
        <is>
          <t>5/10</t>
        </is>
      </c>
      <c r="D5" s="20" t="n">
        <v>0.5</v>
      </c>
      <c r="E5" s="19" t="inlineStr">
        <is>
          <t>yalnız belirlenmiş alıcılar</t>
        </is>
      </c>
    </row>
    <row r="6">
      <c r="A6" s="19" t="inlineStr">
        <is>
          <t>605</t>
        </is>
      </c>
      <c r="B6" s="19" t="inlineStr">
        <is>
          <t>Organizasyon Hizmeti</t>
        </is>
      </c>
      <c r="C6" s="19" t="inlineStr">
        <is>
          <t>5/10</t>
        </is>
      </c>
      <c r="D6" s="20" t="n">
        <v>0.5</v>
      </c>
      <c r="E6" s="19" t="inlineStr">
        <is>
          <t>yalnız belirlenmiş alıcılar</t>
        </is>
      </c>
    </row>
    <row r="7">
      <c r="A7" s="19" t="inlineStr">
        <is>
          <t>606</t>
        </is>
      </c>
      <c r="B7" s="19" t="inlineStr">
        <is>
          <t>İşgücü Temin Hizmetleri</t>
        </is>
      </c>
      <c r="C7" s="19" t="inlineStr">
        <is>
          <t>9/10</t>
        </is>
      </c>
      <c r="D7" s="20" t="n">
        <v>0.9</v>
      </c>
      <c r="E7" s="19" t="inlineStr">
        <is>
          <t>KDV mükellefleri ve belirlenmiş alıcılar</t>
        </is>
      </c>
    </row>
    <row r="8">
      <c r="A8" s="19" t="inlineStr">
        <is>
          <t>607</t>
        </is>
      </c>
      <c r="B8" s="19" t="inlineStr">
        <is>
          <t>Özel Güvenlik Hizmeti</t>
        </is>
      </c>
      <c r="C8" s="19" t="inlineStr">
        <is>
          <t>9/10</t>
        </is>
      </c>
      <c r="D8" s="20" t="n">
        <v>0.9</v>
      </c>
      <c r="E8" s="19" t="inlineStr">
        <is>
          <t>KDV mükellefleri ve belirlenmiş alıcılar</t>
        </is>
      </c>
    </row>
    <row r="9">
      <c r="A9" s="19" t="inlineStr">
        <is>
          <t>608</t>
        </is>
      </c>
      <c r="B9" s="19" t="inlineStr">
        <is>
          <t>Yapı Denetim Hizmetleri</t>
        </is>
      </c>
      <c r="C9" s="19" t="inlineStr">
        <is>
          <t>9/10</t>
        </is>
      </c>
      <c r="D9" s="20" t="n">
        <v>0.9</v>
      </c>
      <c r="E9" s="19" t="inlineStr">
        <is>
          <t>KDV mükellefleri ve belirlenmiş alıcılar</t>
        </is>
      </c>
    </row>
    <row r="10">
      <c r="A10" s="19" t="inlineStr">
        <is>
          <t>609</t>
        </is>
      </c>
      <c r="B10" s="19" t="inlineStr">
        <is>
          <t>Fason Tekstil ve Konfeksiyon İşleri, Çanta ve Ayakkabı Dikim İşleri ve Bu İşlere Aracılık</t>
        </is>
      </c>
      <c r="C10" s="19" t="inlineStr">
        <is>
          <t>7/10</t>
        </is>
      </c>
      <c r="D10" s="20" t="n">
        <v>0.7</v>
      </c>
      <c r="E10" s="19" t="inlineStr">
        <is>
          <t>KDV mükellefleri ve belirlenmiş alıcılar</t>
        </is>
      </c>
    </row>
    <row r="11">
      <c r="A11" s="19" t="inlineStr">
        <is>
          <t>610</t>
        </is>
      </c>
      <c r="B11" s="19" t="inlineStr">
        <is>
          <t>Turistik Mağazalara Verilen Müşteri Bulma/Götürme Hizmetleri</t>
        </is>
      </c>
      <c r="C11" s="19" t="inlineStr">
        <is>
          <t>9/10</t>
        </is>
      </c>
      <c r="D11" s="20" t="n">
        <v>0.9</v>
      </c>
      <c r="E11" s="19" t="inlineStr">
        <is>
          <t>KDV mükellefi alıcılar</t>
        </is>
      </c>
    </row>
    <row r="12">
      <c r="A12" s="19" t="inlineStr">
        <is>
          <t>611</t>
        </is>
      </c>
      <c r="B12" s="19" t="inlineStr">
        <is>
          <t>Spor Kulüplerinin Yayın, Reklam ve İsim Hakkı Gelirlerine Konu İşlemleri</t>
        </is>
      </c>
      <c r="C12" s="19" t="inlineStr">
        <is>
          <t>9/10</t>
        </is>
      </c>
      <c r="D12" s="20" t="n">
        <v>0.9</v>
      </c>
      <c r="E12" s="19" t="inlineStr">
        <is>
          <t>KDV mükellefleri ve belirlenmiş alıcılar</t>
        </is>
      </c>
    </row>
    <row r="13">
      <c r="A13" s="19" t="inlineStr">
        <is>
          <t>612</t>
        </is>
      </c>
      <c r="B13" s="19" t="inlineStr">
        <is>
          <t>Temizlik Hizmeti</t>
        </is>
      </c>
      <c r="C13" s="19" t="inlineStr">
        <is>
          <t>9/10</t>
        </is>
      </c>
      <c r="D13" s="20" t="n">
        <v>0.9</v>
      </c>
      <c r="E13" s="19" t="inlineStr">
        <is>
          <t>KDV mükellefleri ve belirlenmiş alıcılar</t>
        </is>
      </c>
    </row>
    <row r="14">
      <c r="A14" s="19" t="inlineStr">
        <is>
          <t>613</t>
        </is>
      </c>
      <c r="B14" s="19" t="inlineStr">
        <is>
          <t>Çevre ve Bahçe Bakım Hizmetleri</t>
        </is>
      </c>
      <c r="C14" s="19" t="inlineStr">
        <is>
          <t>9/10</t>
        </is>
      </c>
      <c r="D14" s="20" t="n">
        <v>0.9</v>
      </c>
      <c r="E14" s="19" t="inlineStr">
        <is>
          <t>KDV mükellefleri ve belirlenmiş alıcılar</t>
        </is>
      </c>
    </row>
    <row r="15">
      <c r="A15" s="19" t="inlineStr">
        <is>
          <t>614</t>
        </is>
      </c>
      <c r="B15" s="19" t="inlineStr">
        <is>
          <t>Servis Taşımacılığı Hizmeti</t>
        </is>
      </c>
      <c r="C15" s="19" t="inlineStr">
        <is>
          <t>5/10</t>
        </is>
      </c>
      <c r="D15" s="20" t="n">
        <v>0.5</v>
      </c>
      <c r="E15" s="19" t="inlineStr">
        <is>
          <t>KDV mükellefleri ve belirlenmiş alıcılar</t>
        </is>
      </c>
    </row>
    <row r="16">
      <c r="A16" s="19" t="inlineStr">
        <is>
          <t>615</t>
        </is>
      </c>
      <c r="B16" s="19" t="inlineStr">
        <is>
          <t>Her Türlü Baskı ve Basım Hizmetleri</t>
        </is>
      </c>
      <c r="C16" s="19" t="inlineStr">
        <is>
          <t>7/10</t>
        </is>
      </c>
      <c r="D16" s="20" t="n">
        <v>0.7</v>
      </c>
      <c r="E16" s="19" t="inlineStr">
        <is>
          <t>yalnız belirlenmiş alıcılar</t>
        </is>
      </c>
    </row>
    <row r="17">
      <c r="A17" s="19" t="inlineStr">
        <is>
          <t>616</t>
        </is>
      </c>
      <c r="B17" s="19" t="inlineStr">
        <is>
          <t>Diğer Hizmetler</t>
        </is>
      </c>
      <c r="C17" s="19" t="inlineStr">
        <is>
          <t>5/10</t>
        </is>
      </c>
      <c r="D17" s="20" t="n">
        <v>0.5</v>
      </c>
      <c r="E17" s="19" t="inlineStr">
        <is>
          <t>belirlenmiş alıcıların bir kısmı</t>
        </is>
      </c>
    </row>
    <row r="18">
      <c r="A18" s="19" t="inlineStr">
        <is>
          <t>617</t>
        </is>
      </c>
      <c r="B18" s="19" t="inlineStr">
        <is>
          <t>Hurda Metalden Elde Edilen Külçe Teslimleri</t>
        </is>
      </c>
      <c r="C18" s="19" t="inlineStr">
        <is>
          <t>7/10</t>
        </is>
      </c>
      <c r="D18" s="20" t="n">
        <v>0.7</v>
      </c>
      <c r="E18" s="19" t="inlineStr">
        <is>
          <t>KDV mükellefleri ve belirlenmiş alıcılar</t>
        </is>
      </c>
    </row>
    <row r="19">
      <c r="A19" s="19" t="inlineStr">
        <is>
          <t>618</t>
        </is>
      </c>
      <c r="B19" s="19" t="inlineStr">
        <is>
          <t>Hurda Metalden Elde Edilenler Dışındaki Bakır, Çinko, Demir Çelik, Alüminyum ve Kurşun Külçe Teslimleri</t>
        </is>
      </c>
      <c r="C19" s="19" t="inlineStr">
        <is>
          <t>7/10</t>
        </is>
      </c>
      <c r="D19" s="20" t="n">
        <v>0.7</v>
      </c>
      <c r="E19" s="19" t="inlineStr">
        <is>
          <t>KDV mükellefleri ve belirlenmiş alıcılar</t>
        </is>
      </c>
    </row>
    <row r="20">
      <c r="A20" s="19" t="inlineStr">
        <is>
          <t>619</t>
        </is>
      </c>
      <c r="B20" s="19" t="inlineStr">
        <is>
          <t>Bakır, Çinko ve Alüminyum Ürünlerinin Teslimi</t>
        </is>
      </c>
      <c r="C20" s="19" t="inlineStr">
        <is>
          <t>7/10</t>
        </is>
      </c>
      <c r="D20" s="20" t="n">
        <v>0.7</v>
      </c>
      <c r="E20" s="19" t="inlineStr">
        <is>
          <t>KDV mükellefleri ve belirlenmiş alıcılar</t>
        </is>
      </c>
    </row>
    <row r="21">
      <c r="A21" s="19" t="inlineStr">
        <is>
          <t>620</t>
        </is>
      </c>
      <c r="B21" s="19" t="inlineStr">
        <is>
          <t>İstisnadan Vazgeçenlerin Hurda ve Atık Teslimi</t>
        </is>
      </c>
      <c r="C21" s="19" t="inlineStr">
        <is>
          <t>7/10</t>
        </is>
      </c>
      <c r="D21" s="20" t="n">
        <v>0.7</v>
      </c>
      <c r="E21" s="19" t="inlineStr">
        <is>
          <t>KDV mükellefleri ve belirlenmiş alıcılar</t>
        </is>
      </c>
    </row>
    <row r="22">
      <c r="A22" s="19" t="inlineStr">
        <is>
          <t>621</t>
        </is>
      </c>
      <c r="B22" s="19" t="inlineStr">
        <is>
          <t>Metal, Plastik, Lastik, Kauçuk, Kâğıt ve Cam Hurda ve Atıklardan Elde Edilen Hammadde Teslimi</t>
        </is>
      </c>
      <c r="C22" s="19" t="inlineStr">
        <is>
          <t>9/10</t>
        </is>
      </c>
      <c r="D22" s="20" t="n">
        <v>0.9</v>
      </c>
      <c r="E22" s="19" t="inlineStr">
        <is>
          <t>KDV mükellefleri ve belirlenmiş alıcılar</t>
        </is>
      </c>
    </row>
    <row r="23">
      <c r="A23" s="19" t="inlineStr">
        <is>
          <t>622</t>
        </is>
      </c>
      <c r="B23" s="19" t="inlineStr">
        <is>
          <t>Pamuk, Tiftik, Yün ve Yapağı ile Ham Post ve Deri Teslimleri</t>
        </is>
      </c>
      <c r="C23" s="19" t="inlineStr">
        <is>
          <t>9/10</t>
        </is>
      </c>
      <c r="D23" s="20" t="n">
        <v>0.9</v>
      </c>
      <c r="E23" s="19" t="inlineStr">
        <is>
          <t>KDV mükellefleri ve belirlenmiş alıcılar</t>
        </is>
      </c>
    </row>
    <row r="24">
      <c r="A24" s="19" t="inlineStr">
        <is>
          <t>623</t>
        </is>
      </c>
      <c r="B24" s="19" t="inlineStr">
        <is>
          <t>Ağaç ve Orman Ürünleri Teslimi</t>
        </is>
      </c>
      <c r="C24" s="19" t="inlineStr">
        <is>
          <t>5/10</t>
        </is>
      </c>
      <c r="D24" s="20" t="n">
        <v>0.5</v>
      </c>
      <c r="E24" s="19" t="inlineStr">
        <is>
          <t>KDV mükellefleri ve belirlenmiş alıcılar</t>
        </is>
      </c>
    </row>
    <row r="25">
      <c r="A25" s="19" t="inlineStr">
        <is>
          <t>624</t>
        </is>
      </c>
      <c r="B25" s="19" t="inlineStr">
        <is>
          <t>Yük Taşımacılığı Hizmeti</t>
        </is>
      </c>
      <c r="C25" s="19" t="inlineStr">
        <is>
          <t>2/10</t>
        </is>
      </c>
      <c r="D25" s="20" t="n">
        <v>0.2</v>
      </c>
      <c r="E25" s="19" t="inlineStr">
        <is>
          <t>KDV mükellefleri ve belirlenmiş alıcılar</t>
        </is>
      </c>
    </row>
    <row r="26">
      <c r="A26" s="19" t="inlineStr">
        <is>
          <t>625</t>
        </is>
      </c>
      <c r="B26" s="19" t="inlineStr">
        <is>
          <t>Ticari Reklam Hizmetleri</t>
        </is>
      </c>
      <c r="C26" s="19" t="inlineStr">
        <is>
          <t>3/10</t>
        </is>
      </c>
      <c r="D26" s="20" t="n">
        <v>0.3</v>
      </c>
      <c r="E26" s="19" t="inlineStr">
        <is>
          <t>KDV mükellefleri ve belirlenmiş alıcılar</t>
        </is>
      </c>
    </row>
    <row r="27">
      <c r="A27" s="19" t="inlineStr">
        <is>
          <t>626</t>
        </is>
      </c>
      <c r="B27" s="19" t="inlineStr">
        <is>
          <t>Diğer Teslimler</t>
        </is>
      </c>
      <c r="C27" s="19" t="inlineStr">
        <is>
          <t>2/10</t>
        </is>
      </c>
      <c r="D27" s="20" t="n">
        <v>0.2</v>
      </c>
      <c r="E27" s="19" t="inlineStr">
        <is>
          <t>yalnız Devlet Malzeme Ofisi</t>
        </is>
      </c>
    </row>
    <row r="28">
      <c r="A28" s="19" t="inlineStr">
        <is>
          <t>627</t>
        </is>
      </c>
      <c r="B28" s="19" t="inlineStr">
        <is>
          <t>Demir-Çelik Ürünlerinin Teslimi</t>
        </is>
      </c>
      <c r="C28" s="19" t="inlineStr">
        <is>
          <t>5/10</t>
        </is>
      </c>
      <c r="D28" s="20" t="n">
        <v>0.5</v>
      </c>
      <c r="E28" s="19" t="inlineStr">
        <is>
          <t>KDV mükellefleri ve belirlenmiş alıcılar</t>
        </is>
      </c>
    </row>
    <row r="29">
      <c r="A29" s="19" t="inlineStr">
        <is>
          <t>650</t>
        </is>
      </c>
      <c r="B29" s="19" t="inlineStr">
        <is>
          <t>Diğerleri</t>
        </is>
      </c>
      <c r="C29" s="19" t="inlineStr">
        <is>
          <t>2/10, 3/10, 5/10, 7/10 veya 9/10</t>
        </is>
      </c>
      <c r="D29" s="20" t="n"/>
      <c r="E29" s="19" t="inlineStr">
        <is>
          <t>ilgili düzenlemede belirlenen alıcılar</t>
        </is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kafatura.com</dc:creator>
  <dc:title>KDV tevkifatı hesap tablosu</dc:title>
  <dcterms:created xsi:type="dcterms:W3CDTF">2026-01-01T00:00:00Z</dcterms:created>
  <dcterms:modified xsi:type="dcterms:W3CDTF">2026-10-29T21:22:03Z</dcterms:modified>
</cp:coreProperties>
</file>